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ldms.sharepoint.com/sites/REDM-Files/Main/03-Leasing/02-LeaseMngt/12 - Approved DMS Lease Forms/"/>
    </mc:Choice>
  </mc:AlternateContent>
  <xr:revisionPtr revIDLastSave="9" documentId="8_{A43946CF-DC15-44D6-995C-71D3FB157CF9}" xr6:coauthVersionLast="47" xr6:coauthVersionMax="47" xr10:uidLastSave="{1D0FA610-1ABA-4662-B91E-9CF53F48DD3B}"/>
  <bookViews>
    <workbookView xWindow="28680" yWindow="-120" windowWidth="29040" windowHeight="15720" xr2:uid="{00000000-000D-0000-FFFF-FFFF00000000}"/>
  </bookViews>
  <sheets>
    <sheet name="Sheet1" sheetId="4" r:id="rId1"/>
    <sheet name="Sheet2" sheetId="5" r:id="rId2"/>
    <sheet name="Table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B6" i="3" l="1"/>
  <c r="B5" i="3"/>
  <c r="C5" i="3" s="1"/>
  <c r="B4" i="3"/>
  <c r="C4" i="3" s="1"/>
  <c r="B3" i="3"/>
  <c r="C3" i="3" s="1"/>
  <c r="C6" i="3" l="1"/>
  <c r="E3" i="3" s="1"/>
  <c r="F3" i="3" s="1"/>
</calcChain>
</file>

<file path=xl/sharedStrings.xml><?xml version="1.0" encoding="utf-8"?>
<sst xmlns="http://schemas.openxmlformats.org/spreadsheetml/2006/main" count="116" uniqueCount="62">
  <si>
    <t>Lease ID:</t>
  </si>
  <si>
    <t>Agency:</t>
  </si>
  <si>
    <t>Location:</t>
  </si>
  <si>
    <t>FTE:</t>
  </si>
  <si>
    <t>Square Feet:</t>
  </si>
  <si>
    <t>Agency Leasing Manager:</t>
  </si>
  <si>
    <t>RSN Approval Date:</t>
  </si>
  <si>
    <t>Date PO Issued to Engage Broker:</t>
  </si>
  <si>
    <t>Procurement Release Date:</t>
  </si>
  <si>
    <t>Assigned Tenant Broker Company:</t>
  </si>
  <si>
    <t>Broker's Name:</t>
  </si>
  <si>
    <t>Phase 1 (Pre-Lease Work)</t>
  </si>
  <si>
    <t>Phase 2 (Procurement)</t>
  </si>
  <si>
    <t>Phase 3 (Execution)</t>
  </si>
  <si>
    <t>Grades by Phase</t>
  </si>
  <si>
    <t>Overall Grade</t>
  </si>
  <si>
    <t>Grade/Integer (Lookup)</t>
  </si>
  <si>
    <t>Weighted Average (Lookup)</t>
  </si>
  <si>
    <t>Phase</t>
  </si>
  <si>
    <t>Grade</t>
  </si>
  <si>
    <t>Score</t>
  </si>
  <si>
    <t>Phase 1</t>
  </si>
  <si>
    <t>A</t>
  </si>
  <si>
    <t>F</t>
  </si>
  <si>
    <t>Phase 2</t>
  </si>
  <si>
    <t>B</t>
  </si>
  <si>
    <t>Phase 3</t>
  </si>
  <si>
    <t>C</t>
  </si>
  <si>
    <t>Phase 4</t>
  </si>
  <si>
    <t>D</t>
  </si>
  <si>
    <t>N/A</t>
  </si>
  <si>
    <t>D-</t>
  </si>
  <si>
    <t>D+</t>
  </si>
  <si>
    <t>C-</t>
  </si>
  <si>
    <t>C+</t>
  </si>
  <si>
    <t>B-</t>
  </si>
  <si>
    <t>B+</t>
  </si>
  <si>
    <t>A-</t>
  </si>
  <si>
    <t>A+</t>
  </si>
  <si>
    <t>Comments:</t>
  </si>
  <si>
    <t>Signature:</t>
  </si>
  <si>
    <t>Date:</t>
  </si>
  <si>
    <t>_____________________________</t>
  </si>
  <si>
    <t>Real Estate Services</t>
  </si>
  <si>
    <t>Attachment H - Tenant Broker Evaluation Form</t>
  </si>
  <si>
    <t>ITN No.:  DMS 22/23-007</t>
  </si>
  <si>
    <t>Excellent Service, no issues.  Vendor services went above and beyond.</t>
  </si>
  <si>
    <t>Great Service, no issues.</t>
  </si>
  <si>
    <t>Good Service.  Minor issues, all resolved.</t>
  </si>
  <si>
    <t>Problematice Service.  Multiple minor issues and 1 or 2 serious issues.</t>
  </si>
  <si>
    <t>Poor Service.  Unresolved issues and problems.  Reported to DMS.</t>
  </si>
  <si>
    <t>*Overall rating shall be calculated as the average rating of all four phases, to the nearest one-hundredth. If Phase 4, Build Out, is not applicable, the overall rating shall be calculated only on Phases 1-3.</t>
  </si>
  <si>
    <t>Phase 4 (Build-Out) - If applicable</t>
  </si>
  <si>
    <t xml:space="preserve">Phase 1 consists of the work prior to the procurement and execution of the lease. This phase includes: (1) Evaluating Boundaries; (2) Evaluating Award and Negotiation Criteria; (3) Determining Present Market Rates; (4) Researching Other Properties; (5) Providing Written Assessments; (6) Providing a Strategic Leasing Plan; and (7) Drafting and Reviewing Lease Forms.   </t>
  </si>
  <si>
    <t>Phase 2 consists of the procurement of the lease. This phase includes: (1) Drafting and Distributing Procurement Documents; (2) Assisting With Bidder's Questions; (3) Attending the Bid Opening; (4) Identifying Responsive Bids; (5) Providing Updated Market Rate Analysis; (6) Negotiating the Lease; (7) Drafting a Written Summary; (8) Award Posting; and (9) Obtaining a Signed Commission Agreement.</t>
  </si>
  <si>
    <t>Phase 3 consists of the execution phase of the lease. This phase includes: (1) Drafting and Reviewing the Lease; and (2) Routing the Lease.</t>
  </si>
  <si>
    <t>Phase 4 consists of the build-out phase (if applicable). This phase includes: (1) Documenting Savings; (2) Space Planning; (3) Providing a Detailed Timeline; (4) Attending Meetings; (5) Providing Weekly Written Updates; (6) Assisting with Final Walk-Thru; and (7) Conducting the Transaction Close-Out Package.</t>
  </si>
  <si>
    <t>Rating Scale</t>
  </si>
  <si>
    <t>Rating (1 to 5):</t>
  </si>
  <si>
    <t>Overall Rating*:</t>
  </si>
  <si>
    <t xml:space="preserve">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</si>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</sst>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3" borderId="1" xfId="0" applyNumberFormat="1" applyFill="1" applyBorder="1"/>
    <xf numFmtId="0" fontId="0" fillId="3" borderId="2" xfId="0" applyFill="1" applyBorder="1"/>
    <xf numFmtId="164" fontId="0" fillId="0" borderId="1" xfId="0" applyNumberFormat="1" applyBorder="1"/>
    <xf numFmtId="0" fontId="0" fillId="0" borderId="2" xfId="0" applyBorder="1"/>
    <xf numFmtId="164" fontId="0" fillId="3" borderId="3" xfId="0" applyNumberFormat="1" applyFill="1" applyBorder="1"/>
    <xf numFmtId="0" fontId="0" fillId="3" borderId="4" xfId="0" applyFill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right" wrapText="1" indent="2"/>
    </xf>
    <xf numFmtId="0" fontId="3" fillId="0" borderId="13" xfId="0" applyFont="1" applyBorder="1" applyAlignment="1">
      <alignment horizontal="right" wrapText="1" indent="2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18" xfId="0" applyFont="1" applyBorder="1"/>
    <xf numFmtId="0" fontId="3" fillId="0" borderId="15" xfId="0" applyFont="1" applyBorder="1"/>
    <xf numFmtId="0" fontId="2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3" fillId="0" borderId="6" xfId="0" applyNumberFormat="1" applyFont="1" applyBorder="1"/>
    <xf numFmtId="0" fontId="3" fillId="0" borderId="9" xfId="0" applyFont="1" applyBorder="1" applyAlignment="1">
      <alignment wrapText="1"/>
    </xf>
    <xf numFmtId="0" fontId="3" fillId="0" borderId="10" xfId="0" applyFont="1" applyBorder="1"/>
    <xf numFmtId="0" fontId="3" fillId="4" borderId="9" xfId="0" applyFont="1" applyFill="1" applyBorder="1"/>
    <xf numFmtId="0" fontId="3" fillId="4" borderId="0" xfId="0" applyFont="1" applyFill="1"/>
    <xf numFmtId="0" fontId="3" fillId="4" borderId="10" xfId="0" applyFont="1" applyFill="1" applyBorder="1"/>
    <xf numFmtId="0" fontId="4" fillId="4" borderId="9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9" xfId="0" applyFont="1" applyFill="1" applyBorder="1" applyAlignment="1">
      <alignment wrapText="1"/>
    </xf>
    <xf numFmtId="0" fontId="1" fillId="0" borderId="0" xfId="0" applyFont="1"/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7">
    <dxf>
      <numFmt numFmtId="0" formatCode="General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H2:I9" totalsRowShown="0">
  <autoFilter ref="H2:I9" xr:uid="{00000000-0009-0000-0100-000001000000}"/>
  <tableColumns count="2">
    <tableColumn id="1" xr3:uid="{00000000-0010-0000-0000-000001000000}" name="Grade"/>
    <tableColumn id="2" xr3:uid="{00000000-0010-0000-0000-000002000000}" name="Score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E2:F3" totalsRowShown="0">
  <autoFilter ref="E2:F3" xr:uid="{00000000-0009-0000-0100-000002000000}"/>
  <tableColumns count="2">
    <tableColumn id="1" xr3:uid="{00000000-0010-0000-0100-000001000000}" name="Score" dataDxfId="5">
      <calculatedColumnFormula>IFERROR(AVERAGE(C3:C6), "")</calculatedColumnFormula>
    </tableColumn>
    <tableColumn id="2" xr3:uid="{00000000-0010-0000-0100-000002000000}" name="Grade">
      <calculatedColumnFormula>IFERROR(VLOOKUP(E3, K3:L43, 2, TRUE), 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K2:L43" totalsRowShown="0" tableBorderDxfId="4">
  <autoFilter ref="K2:L43" xr:uid="{00000000-0009-0000-0100-000003000000}"/>
  <tableColumns count="2">
    <tableColumn id="1" xr3:uid="{00000000-0010-0000-0200-000001000000}" name="Score" dataDxfId="3"/>
    <tableColumn id="2" xr3:uid="{00000000-0010-0000-0200-000002000000}" name="Grade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3" displayName="Table13" ref="A2:C6" totalsRowShown="0">
  <autoFilter ref="A2:C6" xr:uid="{00000000-0009-0000-0100-000004000000}"/>
  <tableColumns count="3">
    <tableColumn id="1" xr3:uid="{00000000-0010-0000-0300-000001000000}" name="Phase"/>
    <tableColumn id="2" xr3:uid="{00000000-0010-0000-0300-000002000000}" name="Grade" dataDxfId="1"/>
    <tableColumn id="3" xr3:uid="{00000000-0010-0000-0300-000003000000}" name="Score" dataDxfId="0">
      <calculatedColumnFormula>VLOOKUP(B2:B6, H2:I9, 2, 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CA4A-A286-400D-8B6F-2F393183AE82}">
  <dimension ref="A1:F42"/>
  <sheetViews>
    <sheetView tabSelected="1" topLeftCell="A15" zoomScale="160" zoomScaleNormal="160" workbookViewId="0">
      <selection activeCell="C26" sqref="C26"/>
    </sheetView>
  </sheetViews>
  <sheetFormatPr defaultColWidth="9.140625" defaultRowHeight="14.25" x14ac:dyDescent="0.2"/>
  <cols>
    <col min="1" max="1" width="33.85546875" style="10" customWidth="1"/>
    <col min="2" max="2" width="54.28515625" style="9" customWidth="1"/>
    <col min="3" max="16384" width="9.140625" style="9"/>
  </cols>
  <sheetData>
    <row r="1" spans="1:3" ht="15" x14ac:dyDescent="0.25">
      <c r="A1" s="58" t="s">
        <v>44</v>
      </c>
      <c r="B1" s="58"/>
      <c r="C1" s="58"/>
    </row>
    <row r="2" spans="1:3" ht="15" x14ac:dyDescent="0.25">
      <c r="A2" s="58" t="s">
        <v>43</v>
      </c>
      <c r="B2" s="58"/>
      <c r="C2" s="58"/>
    </row>
    <row r="3" spans="1:3" ht="15" x14ac:dyDescent="0.25">
      <c r="A3" s="58" t="s">
        <v>45</v>
      </c>
      <c r="B3" s="58"/>
      <c r="C3" s="58"/>
    </row>
    <row r="4" spans="1:3" ht="15" thickBot="1" x14ac:dyDescent="0.25">
      <c r="A4" s="22"/>
      <c r="B4" s="22"/>
      <c r="C4" s="22"/>
    </row>
    <row r="5" spans="1:3" ht="15" x14ac:dyDescent="0.25">
      <c r="A5" s="11" t="s">
        <v>0</v>
      </c>
      <c r="B5" s="56" t="s">
        <v>42</v>
      </c>
      <c r="C5" s="57"/>
    </row>
    <row r="6" spans="1:3" ht="15" x14ac:dyDescent="0.25">
      <c r="A6" s="12" t="s">
        <v>1</v>
      </c>
      <c r="B6" s="59" t="s">
        <v>42</v>
      </c>
      <c r="C6" s="59"/>
    </row>
    <row r="7" spans="1:3" ht="15" x14ac:dyDescent="0.25">
      <c r="A7" s="12" t="s">
        <v>2</v>
      </c>
      <c r="B7" s="59" t="s">
        <v>42</v>
      </c>
      <c r="C7" s="59"/>
    </row>
    <row r="8" spans="1:3" ht="15" x14ac:dyDescent="0.25">
      <c r="A8" s="12" t="s">
        <v>3</v>
      </c>
      <c r="B8" s="59" t="s">
        <v>42</v>
      </c>
      <c r="C8" s="59"/>
    </row>
    <row r="9" spans="1:3" ht="15" x14ac:dyDescent="0.25">
      <c r="A9" s="12" t="s">
        <v>4</v>
      </c>
      <c r="B9" s="59" t="s">
        <v>42</v>
      </c>
      <c r="C9" s="59"/>
    </row>
    <row r="10" spans="1:3" ht="15" x14ac:dyDescent="0.25">
      <c r="A10" s="12" t="s">
        <v>5</v>
      </c>
      <c r="B10" s="59" t="s">
        <v>42</v>
      </c>
      <c r="C10" s="59"/>
    </row>
    <row r="11" spans="1:3" ht="15" x14ac:dyDescent="0.25">
      <c r="A11" s="12" t="s">
        <v>6</v>
      </c>
      <c r="B11" s="59" t="s">
        <v>42</v>
      </c>
      <c r="C11" s="59"/>
    </row>
    <row r="12" spans="1:3" ht="15" x14ac:dyDescent="0.25">
      <c r="A12" s="12" t="s">
        <v>7</v>
      </c>
      <c r="B12" s="59" t="s">
        <v>42</v>
      </c>
      <c r="C12" s="59"/>
    </row>
    <row r="13" spans="1:3" ht="15" x14ac:dyDescent="0.25">
      <c r="A13" s="12" t="s">
        <v>8</v>
      </c>
      <c r="B13" s="59" t="s">
        <v>42</v>
      </c>
      <c r="C13" s="59"/>
    </row>
    <row r="14" spans="1:3" ht="15" x14ac:dyDescent="0.25">
      <c r="A14" s="12" t="s">
        <v>9</v>
      </c>
      <c r="B14" s="59" t="s">
        <v>42</v>
      </c>
      <c r="C14" s="59"/>
    </row>
    <row r="15" spans="1:3" ht="15.75" thickBot="1" x14ac:dyDescent="0.3">
      <c r="A15" s="13" t="s">
        <v>10</v>
      </c>
      <c r="B15" s="60" t="s">
        <v>42</v>
      </c>
      <c r="C15" s="61"/>
    </row>
    <row r="16" spans="1:3" ht="8.1" customHeight="1" thickBot="1" x14ac:dyDescent="0.25">
      <c r="A16" s="29"/>
      <c r="B16" s="30"/>
      <c r="C16" s="31"/>
    </row>
    <row r="17" spans="1:6" ht="15.75" thickBot="1" x14ac:dyDescent="0.3">
      <c r="A17" s="16" t="s">
        <v>11</v>
      </c>
      <c r="B17" s="25" t="s">
        <v>58</v>
      </c>
      <c r="C17" s="36">
        <v>5</v>
      </c>
    </row>
    <row r="18" spans="1:6" ht="57" customHeight="1" thickBot="1" x14ac:dyDescent="0.25">
      <c r="A18" s="48" t="s">
        <v>53</v>
      </c>
      <c r="B18" s="49"/>
      <c r="C18" s="50"/>
    </row>
    <row r="19" spans="1:6" ht="8.1" customHeight="1" thickBot="1" x14ac:dyDescent="0.25">
      <c r="A19" s="29"/>
      <c r="B19" s="30"/>
      <c r="C19" s="31"/>
    </row>
    <row r="20" spans="1:6" ht="15.75" thickBot="1" x14ac:dyDescent="0.3">
      <c r="A20" s="17" t="s">
        <v>12</v>
      </c>
      <c r="B20" s="25" t="s">
        <v>58</v>
      </c>
      <c r="C20" s="36">
        <v>5</v>
      </c>
    </row>
    <row r="21" spans="1:6" ht="57" customHeight="1" thickBot="1" x14ac:dyDescent="0.25">
      <c r="A21" s="48" t="s">
        <v>54</v>
      </c>
      <c r="B21" s="49"/>
      <c r="C21" s="50"/>
      <c r="F21" s="35" t="s">
        <v>60</v>
      </c>
    </row>
    <row r="22" spans="1:6" ht="8.1" customHeight="1" thickBot="1" x14ac:dyDescent="0.3">
      <c r="A22" s="32"/>
      <c r="B22" s="33"/>
      <c r="C22" s="31"/>
    </row>
    <row r="23" spans="1:6" ht="15.75" thickBot="1" x14ac:dyDescent="0.3">
      <c r="A23" s="17" t="s">
        <v>13</v>
      </c>
      <c r="B23" s="25" t="s">
        <v>58</v>
      </c>
      <c r="C23" s="36">
        <v>5</v>
      </c>
    </row>
    <row r="24" spans="1:6" ht="28.5" customHeight="1" thickBot="1" x14ac:dyDescent="0.25">
      <c r="A24" s="48" t="s">
        <v>55</v>
      </c>
      <c r="B24" s="49"/>
      <c r="C24" s="50"/>
    </row>
    <row r="25" spans="1:6" ht="8.1" customHeight="1" thickBot="1" x14ac:dyDescent="0.25">
      <c r="A25" s="29"/>
      <c r="B25" s="30"/>
      <c r="C25" s="31"/>
    </row>
    <row r="26" spans="1:6" ht="15.75" thickBot="1" x14ac:dyDescent="0.3">
      <c r="A26" s="17" t="s">
        <v>52</v>
      </c>
      <c r="B26" s="25" t="s">
        <v>58</v>
      </c>
      <c r="C26" s="36" t="s">
        <v>61</v>
      </c>
    </row>
    <row r="27" spans="1:6" ht="44.25" customHeight="1" thickBot="1" x14ac:dyDescent="0.25">
      <c r="A27" s="48" t="s">
        <v>56</v>
      </c>
      <c r="B27" s="49"/>
      <c r="C27" s="50"/>
    </row>
    <row r="28" spans="1:6" ht="8.1" customHeight="1" thickBot="1" x14ac:dyDescent="0.25">
      <c r="A28" s="29"/>
      <c r="B28" s="30"/>
      <c r="C28" s="31"/>
    </row>
    <row r="29" spans="1:6" ht="15" x14ac:dyDescent="0.25">
      <c r="A29" s="18" t="s">
        <v>39</v>
      </c>
      <c r="B29" s="24" t="s">
        <v>59</v>
      </c>
      <c r="C29" s="26">
        <f>AVERAGEIF(A17:C26, "&gt;0")</f>
        <v>5</v>
      </c>
      <c r="E29" s="21"/>
    </row>
    <row r="30" spans="1:6" ht="57" customHeight="1" thickBot="1" x14ac:dyDescent="0.25">
      <c r="A30" s="51"/>
      <c r="B30" s="52"/>
      <c r="C30" s="53"/>
    </row>
    <row r="31" spans="1:6" ht="15" thickBot="1" x14ac:dyDescent="0.25">
      <c r="A31" s="27"/>
      <c r="C31" s="28"/>
    </row>
    <row r="32" spans="1:6" ht="15" x14ac:dyDescent="0.25">
      <c r="A32" s="19" t="s">
        <v>40</v>
      </c>
      <c r="B32" s="54"/>
      <c r="C32" s="55"/>
    </row>
    <row r="33" spans="1:3" ht="15.75" thickBot="1" x14ac:dyDescent="0.3">
      <c r="A33" s="20" t="s">
        <v>41</v>
      </c>
      <c r="B33" s="37"/>
      <c r="C33" s="38"/>
    </row>
    <row r="34" spans="1:3" ht="8.1" customHeight="1" thickBot="1" x14ac:dyDescent="0.25">
      <c r="A34" s="34"/>
      <c r="B34" s="30"/>
      <c r="C34" s="31"/>
    </row>
    <row r="35" spans="1:3" ht="15" customHeight="1" x14ac:dyDescent="0.25">
      <c r="A35" s="46" t="s">
        <v>57</v>
      </c>
      <c r="B35" s="47"/>
      <c r="C35" s="23"/>
    </row>
    <row r="36" spans="1:3" ht="29.25" customHeight="1" x14ac:dyDescent="0.2">
      <c r="A36" s="14">
        <v>5</v>
      </c>
      <c r="B36" s="40" t="s">
        <v>46</v>
      </c>
      <c r="C36" s="41"/>
    </row>
    <row r="37" spans="1:3" x14ac:dyDescent="0.2">
      <c r="A37" s="14">
        <v>4</v>
      </c>
      <c r="B37" s="42" t="s">
        <v>47</v>
      </c>
      <c r="C37" s="43"/>
    </row>
    <row r="38" spans="1:3" x14ac:dyDescent="0.2">
      <c r="A38" s="14">
        <v>3</v>
      </c>
      <c r="B38" s="42" t="s">
        <v>48</v>
      </c>
      <c r="C38" s="43"/>
    </row>
    <row r="39" spans="1:3" x14ac:dyDescent="0.2">
      <c r="A39" s="14">
        <v>2</v>
      </c>
      <c r="B39" s="42" t="s">
        <v>49</v>
      </c>
      <c r="C39" s="43"/>
    </row>
    <row r="40" spans="1:3" ht="15" thickBot="1" x14ac:dyDescent="0.25">
      <c r="A40" s="15">
        <v>1</v>
      </c>
      <c r="B40" s="44" t="s">
        <v>50</v>
      </c>
      <c r="C40" s="45"/>
    </row>
    <row r="41" spans="1:3" ht="34.35" customHeight="1" x14ac:dyDescent="0.2">
      <c r="A41" s="39" t="s">
        <v>51</v>
      </c>
      <c r="B41" s="39"/>
      <c r="C41" s="39"/>
    </row>
    <row r="42" spans="1:3" ht="14.25" hidden="1" customHeight="1" x14ac:dyDescent="0.2">
      <c r="A42" s="39"/>
      <c r="B42" s="39"/>
      <c r="C42" s="39"/>
    </row>
  </sheetData>
  <mergeCells count="28">
    <mergeCell ref="B12:C12"/>
    <mergeCell ref="B13:C13"/>
    <mergeCell ref="B14:C14"/>
    <mergeCell ref="B15:C15"/>
    <mergeCell ref="A18:C18"/>
    <mergeCell ref="B7:C7"/>
    <mergeCell ref="B8:C8"/>
    <mergeCell ref="B9:C9"/>
    <mergeCell ref="B10:C10"/>
    <mergeCell ref="B11:C11"/>
    <mergeCell ref="B5:C5"/>
    <mergeCell ref="A3:C3"/>
    <mergeCell ref="A2:C2"/>
    <mergeCell ref="A1:C1"/>
    <mergeCell ref="B6:C6"/>
    <mergeCell ref="A21:C21"/>
    <mergeCell ref="A24:C24"/>
    <mergeCell ref="A27:C27"/>
    <mergeCell ref="A30:C30"/>
    <mergeCell ref="B32:C32"/>
    <mergeCell ref="B33:C33"/>
    <mergeCell ref="A41:C42"/>
    <mergeCell ref="B36:C36"/>
    <mergeCell ref="B37:C37"/>
    <mergeCell ref="B38:C38"/>
    <mergeCell ref="B39:C39"/>
    <mergeCell ref="B40:C40"/>
    <mergeCell ref="A35:B35"/>
  </mergeCells>
  <printOptions gridLines="1"/>
  <pageMargins left="0.2" right="0.2" top="0.25" bottom="0.2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50A30F-D54A-437C-B73F-EE1F9BC9BF8A}">
          <x14:formula1>
            <xm:f>Sheet2!$A$1:$A$6</xm:f>
          </x14:formula1>
          <xm:sqref>C17 C26 C20 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CFAD-7E44-4D02-BBE2-BDF25EA0A82F}">
  <dimension ref="A1:A6"/>
  <sheetViews>
    <sheetView workbookViewId="0">
      <selection activeCell="E9" sqref="E8:E9"/>
    </sheetView>
  </sheetViews>
  <sheetFormatPr defaultRowHeight="15" x14ac:dyDescent="0.25"/>
  <sheetData>
    <row r="1" spans="1:1" x14ac:dyDescent="0.25">
      <c r="A1" t="s">
        <v>61</v>
      </c>
    </row>
    <row r="2" spans="1:1" x14ac:dyDescent="0.25">
      <c r="A2">
        <v>5</v>
      </c>
    </row>
    <row r="3" spans="1:1" x14ac:dyDescent="0.25">
      <c r="A3">
        <v>4</v>
      </c>
    </row>
    <row r="4" spans="1:1" x14ac:dyDescent="0.25">
      <c r="A4">
        <v>3</v>
      </c>
    </row>
    <row r="5" spans="1:1" x14ac:dyDescent="0.25">
      <c r="A5">
        <v>2</v>
      </c>
    </row>
    <row r="6" spans="1:1" x14ac:dyDescent="0.25">
      <c r="A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workbookViewId="0">
      <selection activeCell="B15" sqref="B15"/>
    </sheetView>
  </sheetViews>
  <sheetFormatPr defaultRowHeight="15" x14ac:dyDescent="0.25"/>
  <sheetData>
    <row r="1" spans="1:12" x14ac:dyDescent="0.25">
      <c r="A1" s="62" t="s">
        <v>14</v>
      </c>
      <c r="B1" s="62"/>
      <c r="C1" s="62"/>
      <c r="E1" s="62" t="s">
        <v>15</v>
      </c>
      <c r="F1" s="62"/>
      <c r="H1" s="62" t="s">
        <v>16</v>
      </c>
      <c r="I1" s="62"/>
      <c r="K1" s="62" t="s">
        <v>17</v>
      </c>
      <c r="L1" s="62"/>
    </row>
    <row r="2" spans="1:12" x14ac:dyDescent="0.25">
      <c r="A2" t="s">
        <v>18</v>
      </c>
      <c r="B2" t="s">
        <v>19</v>
      </c>
      <c r="C2" t="s">
        <v>20</v>
      </c>
      <c r="E2" t="s">
        <v>20</v>
      </c>
      <c r="F2" t="s">
        <v>19</v>
      </c>
      <c r="H2" t="s">
        <v>19</v>
      </c>
      <c r="I2" t="s">
        <v>20</v>
      </c>
      <c r="K2" t="s">
        <v>20</v>
      </c>
      <c r="L2" t="s">
        <v>19</v>
      </c>
    </row>
    <row r="3" spans="1:12" x14ac:dyDescent="0.25">
      <c r="A3" t="s">
        <v>21</v>
      </c>
      <c r="B3" s="2" t="e">
        <f xml:space="preserve"> IF(#REF!=0, "",#REF!)</f>
        <v>#REF!</v>
      </c>
      <c r="C3" t="e">
        <f>VLOOKUP(B2:B6,H2:I9,2,FALSE)</f>
        <v>#REF!</v>
      </c>
      <c r="E3" s="2" t="str">
        <f>IFERROR(AVERAGE(C3:C6), "")</f>
        <v/>
      </c>
      <c r="F3" t="str">
        <f>IFERROR(VLOOKUP(E3, K3:L43, 2, TRUE), "")</f>
        <v/>
      </c>
      <c r="H3" t="s">
        <v>22</v>
      </c>
      <c r="I3" s="2">
        <v>4</v>
      </c>
      <c r="K3" s="3">
        <v>0</v>
      </c>
      <c r="L3" s="4" t="s">
        <v>23</v>
      </c>
    </row>
    <row r="4" spans="1:12" x14ac:dyDescent="0.25">
      <c r="A4" t="s">
        <v>24</v>
      </c>
      <c r="B4" s="2" t="e">
        <f xml:space="preserve"> IF(#REF!=0, "",#REF!)</f>
        <v>#REF!</v>
      </c>
      <c r="C4" t="e">
        <f>VLOOKUP(B2:B6, H2:I9, 2, FALSE)</f>
        <v>#REF!</v>
      </c>
      <c r="H4" t="s">
        <v>25</v>
      </c>
      <c r="I4" s="2">
        <v>3</v>
      </c>
      <c r="K4" s="5">
        <v>0.1</v>
      </c>
      <c r="L4" s="6" t="s">
        <v>23</v>
      </c>
    </row>
    <row r="5" spans="1:12" x14ac:dyDescent="0.25">
      <c r="A5" t="s">
        <v>26</v>
      </c>
      <c r="B5" s="2" t="e">
        <f xml:space="preserve"> IF(#REF!=0, "",#REF!)</f>
        <v>#REF!</v>
      </c>
      <c r="C5" t="e">
        <f>VLOOKUP(B2:B6,H2:I9,2,FALSE)</f>
        <v>#REF!</v>
      </c>
      <c r="H5" t="s">
        <v>27</v>
      </c>
      <c r="I5" s="2">
        <v>2</v>
      </c>
      <c r="K5" s="3">
        <v>0.2</v>
      </c>
      <c r="L5" s="4" t="s">
        <v>23</v>
      </c>
    </row>
    <row r="6" spans="1:12" x14ac:dyDescent="0.25">
      <c r="A6" t="s">
        <v>28</v>
      </c>
      <c r="B6" s="2" t="e">
        <f xml:space="preserve"> IF(#REF!=0, "",#REF!)</f>
        <v>#REF!</v>
      </c>
      <c r="C6" t="str">
        <f>IFERROR(IFERROR(VLOOKUP(B2:B6,H2:I9,2,FALSE), AVERAGE(C3:C5)), "")</f>
        <v/>
      </c>
      <c r="H6" t="s">
        <v>29</v>
      </c>
      <c r="I6" s="2">
        <v>1</v>
      </c>
      <c r="K6" s="5">
        <v>0.3</v>
      </c>
      <c r="L6" s="6" t="s">
        <v>23</v>
      </c>
    </row>
    <row r="7" spans="1:12" x14ac:dyDescent="0.25">
      <c r="H7" t="s">
        <v>23</v>
      </c>
      <c r="I7" s="2">
        <v>0</v>
      </c>
      <c r="K7" s="3">
        <v>0.4</v>
      </c>
      <c r="L7" s="4" t="s">
        <v>23</v>
      </c>
    </row>
    <row r="8" spans="1:12" x14ac:dyDescent="0.25">
      <c r="H8" t="s">
        <v>30</v>
      </c>
      <c r="I8" s="2" t="s">
        <v>30</v>
      </c>
      <c r="K8" s="5">
        <v>0.5</v>
      </c>
      <c r="L8" s="6" t="s">
        <v>23</v>
      </c>
    </row>
    <row r="9" spans="1:12" x14ac:dyDescent="0.25">
      <c r="H9" s="1"/>
      <c r="I9" s="1"/>
      <c r="K9" s="3">
        <v>0.6</v>
      </c>
      <c r="L9" s="4" t="s">
        <v>31</v>
      </c>
    </row>
    <row r="10" spans="1:12" x14ac:dyDescent="0.25">
      <c r="K10" s="5">
        <v>0.7</v>
      </c>
      <c r="L10" s="6" t="s">
        <v>31</v>
      </c>
    </row>
    <row r="11" spans="1:12" x14ac:dyDescent="0.25">
      <c r="K11" s="3">
        <v>0.8</v>
      </c>
      <c r="L11" s="4" t="s">
        <v>31</v>
      </c>
    </row>
    <row r="12" spans="1:12" x14ac:dyDescent="0.25">
      <c r="K12" s="5">
        <v>0.9</v>
      </c>
      <c r="L12" s="6" t="s">
        <v>29</v>
      </c>
    </row>
    <row r="13" spans="1:12" x14ac:dyDescent="0.25">
      <c r="K13" s="3">
        <v>1</v>
      </c>
      <c r="L13" s="4" t="s">
        <v>29</v>
      </c>
    </row>
    <row r="14" spans="1:12" x14ac:dyDescent="0.25">
      <c r="K14" s="5">
        <v>1.1000000000000001</v>
      </c>
      <c r="L14" s="6" t="s">
        <v>29</v>
      </c>
    </row>
    <row r="15" spans="1:12" x14ac:dyDescent="0.25">
      <c r="K15" s="3">
        <v>1.2</v>
      </c>
      <c r="L15" s="4" t="s">
        <v>32</v>
      </c>
    </row>
    <row r="16" spans="1:12" x14ac:dyDescent="0.25">
      <c r="K16" s="5">
        <v>1.3</v>
      </c>
      <c r="L16" s="6" t="s">
        <v>32</v>
      </c>
    </row>
    <row r="17" spans="11:12" x14ac:dyDescent="0.25">
      <c r="K17" s="3">
        <v>1.4</v>
      </c>
      <c r="L17" s="4" t="s">
        <v>32</v>
      </c>
    </row>
    <row r="18" spans="11:12" x14ac:dyDescent="0.25">
      <c r="K18" s="5">
        <v>1.5</v>
      </c>
      <c r="L18" s="6" t="s">
        <v>32</v>
      </c>
    </row>
    <row r="19" spans="11:12" x14ac:dyDescent="0.25">
      <c r="K19" s="3">
        <v>1.6</v>
      </c>
      <c r="L19" s="4" t="s">
        <v>33</v>
      </c>
    </row>
    <row r="20" spans="11:12" x14ac:dyDescent="0.25">
      <c r="K20" s="5">
        <v>1.7</v>
      </c>
      <c r="L20" s="6" t="s">
        <v>33</v>
      </c>
    </row>
    <row r="21" spans="11:12" x14ac:dyDescent="0.25">
      <c r="K21" s="3">
        <v>1.8</v>
      </c>
      <c r="L21" s="4" t="s">
        <v>27</v>
      </c>
    </row>
    <row r="22" spans="11:12" x14ac:dyDescent="0.25">
      <c r="K22" s="5">
        <v>1.9</v>
      </c>
      <c r="L22" s="6" t="s">
        <v>27</v>
      </c>
    </row>
    <row r="23" spans="11:12" x14ac:dyDescent="0.25">
      <c r="K23" s="3">
        <v>2</v>
      </c>
      <c r="L23" s="4" t="s">
        <v>27</v>
      </c>
    </row>
    <row r="24" spans="11:12" x14ac:dyDescent="0.25">
      <c r="K24" s="5">
        <v>2.1</v>
      </c>
      <c r="L24" s="6" t="s">
        <v>27</v>
      </c>
    </row>
    <row r="25" spans="11:12" x14ac:dyDescent="0.25">
      <c r="K25" s="3">
        <v>2.2000000000000002</v>
      </c>
      <c r="L25" s="4" t="s">
        <v>34</v>
      </c>
    </row>
    <row r="26" spans="11:12" x14ac:dyDescent="0.25">
      <c r="K26" s="5">
        <v>2.2999999999999998</v>
      </c>
      <c r="L26" s="6" t="s">
        <v>34</v>
      </c>
    </row>
    <row r="27" spans="11:12" x14ac:dyDescent="0.25">
      <c r="K27" s="3">
        <v>2.4</v>
      </c>
      <c r="L27" s="4" t="s">
        <v>34</v>
      </c>
    </row>
    <row r="28" spans="11:12" x14ac:dyDescent="0.25">
      <c r="K28" s="5">
        <v>2.5</v>
      </c>
      <c r="L28" s="6" t="s">
        <v>34</v>
      </c>
    </row>
    <row r="29" spans="11:12" x14ac:dyDescent="0.25">
      <c r="K29" s="3">
        <v>2.6</v>
      </c>
      <c r="L29" s="4" t="s">
        <v>35</v>
      </c>
    </row>
    <row r="30" spans="11:12" x14ac:dyDescent="0.25">
      <c r="K30" s="5">
        <v>2.7</v>
      </c>
      <c r="L30" s="6" t="s">
        <v>35</v>
      </c>
    </row>
    <row r="31" spans="11:12" x14ac:dyDescent="0.25">
      <c r="K31" s="3">
        <v>2.8</v>
      </c>
      <c r="L31" s="4" t="s">
        <v>25</v>
      </c>
    </row>
    <row r="32" spans="11:12" x14ac:dyDescent="0.25">
      <c r="K32" s="5">
        <v>2.9</v>
      </c>
      <c r="L32" s="6" t="s">
        <v>25</v>
      </c>
    </row>
    <row r="33" spans="11:12" x14ac:dyDescent="0.25">
      <c r="K33" s="3">
        <v>3</v>
      </c>
      <c r="L33" s="4" t="s">
        <v>25</v>
      </c>
    </row>
    <row r="34" spans="11:12" x14ac:dyDescent="0.25">
      <c r="K34" s="5">
        <v>3.1</v>
      </c>
      <c r="L34" s="6" t="s">
        <v>25</v>
      </c>
    </row>
    <row r="35" spans="11:12" x14ac:dyDescent="0.25">
      <c r="K35" s="3">
        <v>3.2</v>
      </c>
      <c r="L35" s="4" t="s">
        <v>36</v>
      </c>
    </row>
    <row r="36" spans="11:12" x14ac:dyDescent="0.25">
      <c r="K36" s="5">
        <v>3.3</v>
      </c>
      <c r="L36" s="6" t="s">
        <v>36</v>
      </c>
    </row>
    <row r="37" spans="11:12" x14ac:dyDescent="0.25">
      <c r="K37" s="3">
        <v>3.4</v>
      </c>
      <c r="L37" s="4" t="s">
        <v>36</v>
      </c>
    </row>
    <row r="38" spans="11:12" x14ac:dyDescent="0.25">
      <c r="K38" s="5">
        <v>3.5</v>
      </c>
      <c r="L38" s="6" t="s">
        <v>36</v>
      </c>
    </row>
    <row r="39" spans="11:12" x14ac:dyDescent="0.25">
      <c r="K39" s="3">
        <v>3.6</v>
      </c>
      <c r="L39" s="4" t="s">
        <v>37</v>
      </c>
    </row>
    <row r="40" spans="11:12" x14ac:dyDescent="0.25">
      <c r="K40" s="5">
        <v>3.7</v>
      </c>
      <c r="L40" s="6" t="s">
        <v>22</v>
      </c>
    </row>
    <row r="41" spans="11:12" x14ac:dyDescent="0.25">
      <c r="K41" s="3">
        <v>3.8</v>
      </c>
      <c r="L41" s="4" t="s">
        <v>22</v>
      </c>
    </row>
    <row r="42" spans="11:12" x14ac:dyDescent="0.25">
      <c r="K42" s="5">
        <v>3.9</v>
      </c>
      <c r="L42" s="6" t="s">
        <v>38</v>
      </c>
    </row>
    <row r="43" spans="11:12" x14ac:dyDescent="0.25">
      <c r="K43" s="7">
        <v>4</v>
      </c>
      <c r="L43" s="8" t="s">
        <v>38</v>
      </c>
    </row>
  </sheetData>
  <mergeCells count="4">
    <mergeCell ref="A1:C1"/>
    <mergeCell ref="E1:F1"/>
    <mergeCell ref="H1:I1"/>
    <mergeCell ref="K1:L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62eade-b3ac-4b6f-94db-81bff5868224">
      <Terms xmlns="http://schemas.microsoft.com/office/infopath/2007/PartnerControls"/>
    </lcf76f155ced4ddcb4097134ff3c332f>
    <TaxCatchAll xmlns="f59b21f8-b209-4553-852a-c18d2242a3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2D891446DE1243BF9D10315412EE73" ma:contentTypeVersion="16" ma:contentTypeDescription="Create a new document." ma:contentTypeScope="" ma:versionID="48ac1dfbf6621924e729ae79a39a60c8">
  <xsd:schema xmlns:xsd="http://www.w3.org/2001/XMLSchema" xmlns:xs="http://www.w3.org/2001/XMLSchema" xmlns:p="http://schemas.microsoft.com/office/2006/metadata/properties" xmlns:ns2="0362eade-b3ac-4b6f-94db-81bff5868224" xmlns:ns3="f59b21f8-b209-4553-852a-c18d2242a3ce" targetNamespace="http://schemas.microsoft.com/office/2006/metadata/properties" ma:root="true" ma:fieldsID="e3622b9940e3d97fe534037e24808d6b" ns2:_="" ns3:_="">
    <xsd:import namespace="0362eade-b3ac-4b6f-94db-81bff5868224"/>
    <xsd:import namespace="f59b21f8-b209-4553-852a-c18d2242a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2eade-b3ac-4b6f-94db-81bff5868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c19f89f-9fb4-439b-bc54-59b509d46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b21f8-b209-4553-852a-c18d2242a3c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d99cfe-5d2a-440b-b349-c93fb2057263}" ma:internalName="TaxCatchAll" ma:showField="CatchAllData" ma:web="f59b21f8-b209-4553-852a-c18d2242a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3471C5-0809-44D8-872C-A6A3BC1AA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90806C-6D8B-4E79-87BA-D15AF39032A2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f59b21f8-b209-4553-852a-c18d2242a3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0362eade-b3ac-4b6f-94db-81bff5868224"/>
  </ds:schemaRefs>
</ds:datastoreItem>
</file>

<file path=customXml/itemProps3.xml><?xml version="1.0" encoding="utf-8"?>
<ds:datastoreItem xmlns:ds="http://schemas.openxmlformats.org/officeDocument/2006/customXml" ds:itemID="{67EC64FE-8B05-4D2F-B61C-97E47462C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2eade-b3ac-4b6f-94db-81bff5868224"/>
    <ds:schemaRef ds:uri="f59b21f8-b209-4553-852a-c18d2242a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Tables</vt:lpstr>
    </vt:vector>
  </TitlesOfParts>
  <Company>Florida Department of Management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Collins, Ashley</cp:lastModifiedBy>
  <cp:lastPrinted>2022-07-11T14:50:32Z</cp:lastPrinted>
  <dcterms:created xsi:type="dcterms:W3CDTF">2018-09-17T12:19:15Z</dcterms:created>
  <dcterms:modified xsi:type="dcterms:W3CDTF">2025-12-30T16:08:06Z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0x010100AC2D891446DE1243BF9D10315412EE73</vt:lpwstr>
  </property>
  <property fmtid="{D5CDD505-2E9C-101B-9397-08002B2CF9AE}" pid="3" name="Order">
    <vt:r8>99295200</vt:r8>
  </property>
  <property fmtid="{D5CDD505-2E9C-101B-9397-08002B2CF9AE}" pid="4" name="MediaServiceImageTags">
    <vt:lpwstr/>
  </property>
</Properties>
</file>